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defaultThemeVersion="124226"/>
  <mc:AlternateContent xmlns:mc="http://schemas.openxmlformats.org/markup-compatibility/2006">
    <mc:Choice Requires="x15">
      <x15ac:absPath xmlns:x15ac="http://schemas.microsoft.com/office/spreadsheetml/2010/11/ac" url="Y:\政策推進課\03管財係\集会所(補助)関係\HP公開用\"/>
    </mc:Choice>
  </mc:AlternateContent>
  <xr:revisionPtr revIDLastSave="0" documentId="13_ncr:1_{7E4863FC-23CA-4785-9CD8-AA8DACFECE4E}" xr6:coauthVersionLast="47" xr6:coauthVersionMax="47" xr10:uidLastSave="{00000000-0000-0000-0000-000000000000}"/>
  <bookViews>
    <workbookView xWindow="-120" yWindow="-120" windowWidth="20730" windowHeight="11040" xr2:uid="{00000000-000D-0000-FFFF-FFFF00000000}"/>
  </bookViews>
  <sheets>
    <sheet name="別紙１" sheetId="1" r:id="rId1"/>
    <sheet name="別紙２" sheetId="4" r:id="rId2"/>
    <sheet name="別紙３" sheetId="5" r:id="rId3"/>
  </sheets>
  <definedNames>
    <definedName name="_xlnm.Print_Area" localSheetId="0">別紙１!$A$1:$L$25</definedName>
    <definedName name="_xlnm.Print_Area" localSheetId="1">別紙２!$A$1:$L$25</definedName>
    <definedName name="_xlnm.Print_Area" localSheetId="2">別紙３!$A$1:$N$25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8" i="1" l="1"/>
  <c r="J17" i="1" s="1"/>
  <c r="M17" i="5" l="1"/>
  <c r="F14" i="5" l="1"/>
  <c r="E14" i="5"/>
  <c r="G14" i="5" s="1"/>
  <c r="I14" i="5" s="1"/>
  <c r="K14" i="5" s="1"/>
  <c r="D14" i="5"/>
  <c r="F11" i="5"/>
  <c r="E11" i="5"/>
  <c r="G11" i="5" s="1"/>
  <c r="I11" i="5" s="1"/>
  <c r="K11" i="5" s="1"/>
  <c r="D11" i="5"/>
  <c r="F8" i="5"/>
  <c r="F17" i="5" s="1"/>
  <c r="E8" i="5"/>
  <c r="G8" i="5" s="1"/>
  <c r="D8" i="5"/>
  <c r="D17" i="5" s="1"/>
  <c r="A11" i="5"/>
  <c r="J11" i="5" s="1"/>
  <c r="A14" i="5"/>
  <c r="J14" i="5" s="1"/>
  <c r="A8" i="5"/>
  <c r="A8" i="4"/>
  <c r="H14" i="1"/>
  <c r="H14" i="5" s="1"/>
  <c r="H11" i="1"/>
  <c r="H11" i="4" s="1"/>
  <c r="F11" i="4"/>
  <c r="F14" i="4"/>
  <c r="F8" i="4"/>
  <c r="F17" i="4" s="1"/>
  <c r="E17" i="4"/>
  <c r="E11" i="4"/>
  <c r="G11" i="4" s="1"/>
  <c r="I11" i="4" s="1"/>
  <c r="K11" i="4" s="1"/>
  <c r="E14" i="4"/>
  <c r="G14" i="4" s="1"/>
  <c r="I14" i="4" s="1"/>
  <c r="K14" i="4" s="1"/>
  <c r="E8" i="4"/>
  <c r="G8" i="4" s="1"/>
  <c r="I8" i="4" s="1"/>
  <c r="I17" i="4" s="1"/>
  <c r="K17" i="4" s="1"/>
  <c r="D11" i="4"/>
  <c r="D14" i="4"/>
  <c r="D8" i="4"/>
  <c r="D17" i="4" s="1"/>
  <c r="A11" i="4"/>
  <c r="J11" i="4" s="1"/>
  <c r="A14" i="4"/>
  <c r="J14" i="4" s="1"/>
  <c r="J8" i="5"/>
  <c r="J17" i="5" s="1"/>
  <c r="H8" i="1"/>
  <c r="H8" i="5" s="1"/>
  <c r="H14" i="4" l="1"/>
  <c r="L14" i="5"/>
  <c r="I8" i="5"/>
  <c r="G17" i="5"/>
  <c r="L11" i="5"/>
  <c r="G17" i="4"/>
  <c r="E17" i="5"/>
  <c r="K8" i="4"/>
  <c r="H11" i="5"/>
  <c r="J8" i="4"/>
  <c r="J17" i="4" s="1"/>
  <c r="H8" i="4"/>
  <c r="E17" i="1"/>
  <c r="F17" i="1"/>
  <c r="D17" i="1"/>
  <c r="J14" i="1"/>
  <c r="J11" i="1"/>
  <c r="I11" i="1"/>
  <c r="K11" i="1" s="1"/>
  <c r="G11" i="1"/>
  <c r="G8" i="1"/>
  <c r="G14" i="1"/>
  <c r="I14" i="1" s="1"/>
  <c r="K14" i="1" s="1"/>
  <c r="I8" i="1" l="1"/>
  <c r="I17" i="1" s="1"/>
  <c r="K17" i="1" s="1"/>
  <c r="G17" i="1"/>
  <c r="K8" i="5"/>
  <c r="L8" i="5" s="1"/>
  <c r="I17" i="5"/>
  <c r="K17" i="5" s="1"/>
  <c r="L17" i="5" s="1"/>
  <c r="H17" i="1"/>
  <c r="K8" i="1" l="1"/>
  <c r="H17" i="4"/>
  <c r="H17" i="5"/>
</calcChain>
</file>

<file path=xl/sharedStrings.xml><?xml version="1.0" encoding="utf-8"?>
<sst xmlns="http://schemas.openxmlformats.org/spreadsheetml/2006/main" count="109" uniqueCount="61">
  <si>
    <t>集会所の設置に伴う補助規程交付申請予定額の算出方法</t>
    <rPh sb="0" eb="2">
      <t>シュウカイ</t>
    </rPh>
    <rPh sb="2" eb="3">
      <t>ショ</t>
    </rPh>
    <rPh sb="4" eb="6">
      <t>セッチ</t>
    </rPh>
    <rPh sb="7" eb="8">
      <t>トモナ</t>
    </rPh>
    <rPh sb="9" eb="11">
      <t>ホジョ</t>
    </rPh>
    <rPh sb="11" eb="13">
      <t>キテイ</t>
    </rPh>
    <rPh sb="13" eb="15">
      <t>コウフ</t>
    </rPh>
    <rPh sb="15" eb="17">
      <t>シンセイ</t>
    </rPh>
    <rPh sb="17" eb="19">
      <t>ヨテイ</t>
    </rPh>
    <rPh sb="19" eb="20">
      <t>ガク</t>
    </rPh>
    <rPh sb="21" eb="23">
      <t>サンシュツ</t>
    </rPh>
    <rPh sb="23" eb="25">
      <t>ホウホウ</t>
    </rPh>
    <phoneticPr fontId="2"/>
  </si>
  <si>
    <t>補助</t>
    <rPh sb="0" eb="2">
      <t>ホジョ</t>
    </rPh>
    <phoneticPr fontId="2"/>
  </si>
  <si>
    <t>対象事業の種類</t>
    <rPh sb="0" eb="2">
      <t>タイショウ</t>
    </rPh>
    <rPh sb="2" eb="4">
      <t>ジギョウ</t>
    </rPh>
    <rPh sb="5" eb="7">
      <t>シュルイ</t>
    </rPh>
    <phoneticPr fontId="2"/>
  </si>
  <si>
    <t>予定事業費</t>
    <rPh sb="0" eb="2">
      <t>ヨテイ</t>
    </rPh>
    <rPh sb="2" eb="4">
      <t>ジギョウ</t>
    </rPh>
    <rPh sb="4" eb="5">
      <t>ヒ</t>
    </rPh>
    <phoneticPr fontId="2"/>
  </si>
  <si>
    <t>補助金等</t>
    <rPh sb="0" eb="3">
      <t>ホジョキン</t>
    </rPh>
    <rPh sb="3" eb="4">
      <t>トウ</t>
    </rPh>
    <phoneticPr fontId="2"/>
  </si>
  <si>
    <t>補助対象経費</t>
    <rPh sb="0" eb="2">
      <t>ホジョ</t>
    </rPh>
    <rPh sb="2" eb="4">
      <t>タイショウ</t>
    </rPh>
    <rPh sb="4" eb="6">
      <t>ケイヒ</t>
    </rPh>
    <phoneticPr fontId="2"/>
  </si>
  <si>
    <t>補助率</t>
    <rPh sb="0" eb="2">
      <t>ホジョ</t>
    </rPh>
    <rPh sb="2" eb="3">
      <t>リツ</t>
    </rPh>
    <phoneticPr fontId="2"/>
  </si>
  <si>
    <t>算出補助金額</t>
    <rPh sb="0" eb="2">
      <t>サンシュツ</t>
    </rPh>
    <rPh sb="2" eb="4">
      <t>ホジョ</t>
    </rPh>
    <rPh sb="4" eb="6">
      <t>キンガク</t>
    </rPh>
    <phoneticPr fontId="2"/>
  </si>
  <si>
    <t>限度額</t>
    <rPh sb="0" eb="2">
      <t>ゲンド</t>
    </rPh>
    <rPh sb="2" eb="3">
      <t>ガク</t>
    </rPh>
    <phoneticPr fontId="2"/>
  </si>
  <si>
    <t>補助金交付</t>
    <rPh sb="0" eb="3">
      <t>ホジョキン</t>
    </rPh>
    <rPh sb="3" eb="5">
      <t>コウフ</t>
    </rPh>
    <phoneticPr fontId="2"/>
  </si>
  <si>
    <t>申請予定額</t>
    <rPh sb="0" eb="2">
      <t>シンセイ</t>
    </rPh>
    <rPh sb="2" eb="4">
      <t>ヨテイ</t>
    </rPh>
    <rPh sb="4" eb="5">
      <t>ガク</t>
    </rPh>
    <phoneticPr fontId="2"/>
  </si>
  <si>
    <t>備考</t>
    <rPh sb="0" eb="2">
      <t>ビコウ</t>
    </rPh>
    <phoneticPr fontId="2"/>
  </si>
  <si>
    <t>合　　計</t>
    <rPh sb="0" eb="1">
      <t>ゴウ</t>
    </rPh>
    <rPh sb="3" eb="4">
      <t>ケイ</t>
    </rPh>
    <phoneticPr fontId="2"/>
  </si>
  <si>
    <t>事　　項</t>
    <rPh sb="0" eb="1">
      <t>コト</t>
    </rPh>
    <rPh sb="3" eb="4">
      <t>コウ</t>
    </rPh>
    <phoneticPr fontId="2"/>
  </si>
  <si>
    <t>注</t>
    <rPh sb="0" eb="1">
      <t>チュウ</t>
    </rPh>
    <phoneticPr fontId="2"/>
  </si>
  <si>
    <t>１　A欄は、集会所等の設置又は改修する工事における予定事業費を記入してください。</t>
    <rPh sb="3" eb="4">
      <t>ラン</t>
    </rPh>
    <rPh sb="6" eb="8">
      <t>シュウカイ</t>
    </rPh>
    <rPh sb="8" eb="9">
      <t>ショ</t>
    </rPh>
    <rPh sb="9" eb="10">
      <t>トウ</t>
    </rPh>
    <rPh sb="11" eb="13">
      <t>セッチ</t>
    </rPh>
    <rPh sb="13" eb="14">
      <t>マタ</t>
    </rPh>
    <rPh sb="15" eb="17">
      <t>カイシュウ</t>
    </rPh>
    <rPh sb="19" eb="21">
      <t>コウジ</t>
    </rPh>
    <rPh sb="25" eb="27">
      <t>ヨテイ</t>
    </rPh>
    <rPh sb="27" eb="30">
      <t>ジギョウヒ</t>
    </rPh>
    <rPh sb="31" eb="33">
      <t>キニュウ</t>
    </rPh>
    <phoneticPr fontId="2"/>
  </si>
  <si>
    <t>２　B欄は、補助対象施設を設置又は改修する工事における支払い予定額を記入してください。</t>
    <rPh sb="3" eb="4">
      <t>ラン</t>
    </rPh>
    <rPh sb="6" eb="8">
      <t>ホジョ</t>
    </rPh>
    <rPh sb="8" eb="10">
      <t>タイショウ</t>
    </rPh>
    <rPh sb="10" eb="12">
      <t>シセツ</t>
    </rPh>
    <rPh sb="13" eb="15">
      <t>セッチ</t>
    </rPh>
    <rPh sb="15" eb="16">
      <t>マタ</t>
    </rPh>
    <rPh sb="17" eb="19">
      <t>カイシュウ</t>
    </rPh>
    <rPh sb="21" eb="23">
      <t>コウジ</t>
    </rPh>
    <rPh sb="27" eb="29">
      <t>シハラ</t>
    </rPh>
    <rPh sb="30" eb="32">
      <t>ヨテイ</t>
    </rPh>
    <rPh sb="32" eb="33">
      <t>ガク</t>
    </rPh>
    <rPh sb="34" eb="36">
      <t>キニュウ</t>
    </rPh>
    <phoneticPr fontId="2"/>
  </si>
  <si>
    <t>３　C欄は、国などからの補助金等を記入してください。</t>
    <rPh sb="3" eb="4">
      <t>ラン</t>
    </rPh>
    <rPh sb="6" eb="7">
      <t>クニ</t>
    </rPh>
    <rPh sb="12" eb="15">
      <t>ホジョキン</t>
    </rPh>
    <rPh sb="15" eb="16">
      <t>トウ</t>
    </rPh>
    <rPh sb="17" eb="19">
      <t>キニュウ</t>
    </rPh>
    <phoneticPr fontId="2"/>
  </si>
  <si>
    <t>４　F欄の金額に、１，０００円未満の端数が生じたときは、これを切り捨ててください。</t>
    <rPh sb="3" eb="4">
      <t>ラン</t>
    </rPh>
    <rPh sb="5" eb="7">
      <t>キンガク</t>
    </rPh>
    <rPh sb="14" eb="15">
      <t>エン</t>
    </rPh>
    <rPh sb="15" eb="17">
      <t>ミマン</t>
    </rPh>
    <rPh sb="18" eb="20">
      <t>ハスウ</t>
    </rPh>
    <rPh sb="21" eb="22">
      <t>ショウ</t>
    </rPh>
    <rPh sb="31" eb="32">
      <t>キ</t>
    </rPh>
    <rPh sb="33" eb="34">
      <t>ス</t>
    </rPh>
    <phoneticPr fontId="2"/>
  </si>
  <si>
    <t>５　H欄は、F欄の金額とG欄の金額を比較して少ない方の金額を記入してください。</t>
    <rPh sb="3" eb="4">
      <t>ラン</t>
    </rPh>
    <rPh sb="7" eb="8">
      <t>ラン</t>
    </rPh>
    <rPh sb="9" eb="11">
      <t>キンガク</t>
    </rPh>
    <rPh sb="13" eb="14">
      <t>ラン</t>
    </rPh>
    <rPh sb="15" eb="17">
      <t>キンガク</t>
    </rPh>
    <rPh sb="18" eb="20">
      <t>ヒカク</t>
    </rPh>
    <rPh sb="22" eb="23">
      <t>スク</t>
    </rPh>
    <rPh sb="25" eb="26">
      <t>ホウ</t>
    </rPh>
    <rPh sb="27" eb="29">
      <t>キンガク</t>
    </rPh>
    <rPh sb="30" eb="32">
      <t>キニュウ</t>
    </rPh>
    <phoneticPr fontId="2"/>
  </si>
  <si>
    <t>（単位：円）</t>
    <rPh sb="1" eb="3">
      <t>タンイ</t>
    </rPh>
    <rPh sb="4" eb="5">
      <t>エン</t>
    </rPh>
    <phoneticPr fontId="2"/>
  </si>
  <si>
    <t>別紙２</t>
    <rPh sb="0" eb="2">
      <t>ベッシ</t>
    </rPh>
    <phoneticPr fontId="2"/>
  </si>
  <si>
    <t>集会所の設置に伴う補助規程交付申請額の算出方法</t>
    <rPh sb="0" eb="2">
      <t>シュウカイ</t>
    </rPh>
    <rPh sb="2" eb="3">
      <t>ショ</t>
    </rPh>
    <rPh sb="4" eb="6">
      <t>セッチ</t>
    </rPh>
    <rPh sb="7" eb="8">
      <t>トモナ</t>
    </rPh>
    <rPh sb="9" eb="11">
      <t>ホジョ</t>
    </rPh>
    <rPh sb="11" eb="13">
      <t>キテイ</t>
    </rPh>
    <rPh sb="13" eb="15">
      <t>コウフ</t>
    </rPh>
    <rPh sb="15" eb="17">
      <t>シンセイ</t>
    </rPh>
    <rPh sb="17" eb="18">
      <t>ガク</t>
    </rPh>
    <rPh sb="19" eb="21">
      <t>サンシュツ</t>
    </rPh>
    <rPh sb="21" eb="23">
      <t>ホウホウ</t>
    </rPh>
    <phoneticPr fontId="2"/>
  </si>
  <si>
    <t>申請額</t>
    <rPh sb="0" eb="2">
      <t>シンセイ</t>
    </rPh>
    <rPh sb="2" eb="3">
      <t>ガク</t>
    </rPh>
    <phoneticPr fontId="2"/>
  </si>
  <si>
    <t>差引額</t>
    <rPh sb="0" eb="1">
      <t>サ</t>
    </rPh>
    <rPh sb="1" eb="2">
      <t>ヒ</t>
    </rPh>
    <rPh sb="2" eb="3">
      <t>ガク</t>
    </rPh>
    <phoneticPr fontId="2"/>
  </si>
  <si>
    <t>支払予定額</t>
    <rPh sb="0" eb="2">
      <t>シハラ</t>
    </rPh>
    <rPh sb="2" eb="4">
      <t>ヨテイ</t>
    </rPh>
    <rPh sb="4" eb="5">
      <t>ガク</t>
    </rPh>
    <phoneticPr fontId="2"/>
  </si>
  <si>
    <t>別紙３</t>
    <rPh sb="0" eb="2">
      <t>ベッシ</t>
    </rPh>
    <phoneticPr fontId="2"/>
  </si>
  <si>
    <t>集会所の設置に伴う補助規程補助金精算調書</t>
    <rPh sb="0" eb="2">
      <t>シュウカイ</t>
    </rPh>
    <rPh sb="2" eb="3">
      <t>ショ</t>
    </rPh>
    <rPh sb="4" eb="6">
      <t>セッチ</t>
    </rPh>
    <rPh sb="7" eb="8">
      <t>トモナ</t>
    </rPh>
    <rPh sb="9" eb="11">
      <t>ホジョ</t>
    </rPh>
    <rPh sb="11" eb="13">
      <t>キテイ</t>
    </rPh>
    <rPh sb="13" eb="16">
      <t>ホジョキン</t>
    </rPh>
    <rPh sb="16" eb="18">
      <t>セイサン</t>
    </rPh>
    <rPh sb="18" eb="20">
      <t>チョウショ</t>
    </rPh>
    <phoneticPr fontId="2"/>
  </si>
  <si>
    <t>総支払額</t>
    <rPh sb="0" eb="1">
      <t>ソウ</t>
    </rPh>
    <rPh sb="1" eb="3">
      <t>シハライ</t>
    </rPh>
    <rPh sb="3" eb="4">
      <t>ガク</t>
    </rPh>
    <phoneticPr fontId="2"/>
  </si>
  <si>
    <t>支払額</t>
    <rPh sb="0" eb="2">
      <t>シハラ</t>
    </rPh>
    <rPh sb="2" eb="3">
      <t>ガク</t>
    </rPh>
    <phoneticPr fontId="2"/>
  </si>
  <si>
    <t>精算対象</t>
    <rPh sb="0" eb="2">
      <t>セイサン</t>
    </rPh>
    <rPh sb="2" eb="4">
      <t>タイショウ</t>
    </rPh>
    <phoneticPr fontId="2"/>
  </si>
  <si>
    <t>補助支払額</t>
    <rPh sb="0" eb="2">
      <t>ホジョ</t>
    </rPh>
    <rPh sb="2" eb="4">
      <t>シハライ</t>
    </rPh>
    <rPh sb="4" eb="5">
      <t>ガク</t>
    </rPh>
    <phoneticPr fontId="2"/>
  </si>
  <si>
    <t>決定額</t>
    <rPh sb="0" eb="2">
      <t>ケッテイ</t>
    </rPh>
    <rPh sb="2" eb="3">
      <t>ガク</t>
    </rPh>
    <phoneticPr fontId="2"/>
  </si>
  <si>
    <t>精算</t>
    <rPh sb="0" eb="2">
      <t>セイサン</t>
    </rPh>
    <phoneticPr fontId="2"/>
  </si>
  <si>
    <t>補助金額</t>
    <rPh sb="0" eb="2">
      <t>ホジョ</t>
    </rPh>
    <rPh sb="2" eb="4">
      <t>キンガク</t>
    </rPh>
    <phoneticPr fontId="2"/>
  </si>
  <si>
    <t>不用額</t>
    <rPh sb="0" eb="2">
      <t>フヨウ</t>
    </rPh>
    <rPh sb="2" eb="3">
      <t>ガク</t>
    </rPh>
    <phoneticPr fontId="2"/>
  </si>
  <si>
    <t>A</t>
    <phoneticPr fontId="2"/>
  </si>
  <si>
    <t>B</t>
    <phoneticPr fontId="2"/>
  </si>
  <si>
    <t>C</t>
    <phoneticPr fontId="2"/>
  </si>
  <si>
    <t>D=B-C</t>
    <phoneticPr fontId="2"/>
  </si>
  <si>
    <t>E</t>
    <phoneticPr fontId="2"/>
  </si>
  <si>
    <t>F=D×E</t>
    <phoneticPr fontId="2"/>
  </si>
  <si>
    <t>G</t>
    <phoneticPr fontId="2"/>
  </si>
  <si>
    <t>H</t>
    <phoneticPr fontId="2"/>
  </si>
  <si>
    <t>別紙１</t>
    <rPh sb="0" eb="2">
      <t>ベッシ</t>
    </rPh>
    <phoneticPr fontId="2"/>
  </si>
  <si>
    <t>A</t>
    <phoneticPr fontId="2"/>
  </si>
  <si>
    <t>B</t>
    <phoneticPr fontId="2"/>
  </si>
  <si>
    <t>C</t>
    <phoneticPr fontId="2"/>
  </si>
  <si>
    <t>D=B-C</t>
    <phoneticPr fontId="2"/>
  </si>
  <si>
    <t>E</t>
    <phoneticPr fontId="2"/>
  </si>
  <si>
    <t>F=D×E</t>
    <phoneticPr fontId="2"/>
  </si>
  <si>
    <t>G</t>
    <phoneticPr fontId="2"/>
  </si>
  <si>
    <t>H</t>
    <phoneticPr fontId="2"/>
  </si>
  <si>
    <t>I</t>
    <phoneticPr fontId="2"/>
  </si>
  <si>
    <t>J</t>
    <phoneticPr fontId="2"/>
  </si>
  <si>
    <t>※D、F、H欄および合計の行は自動計算されます。</t>
    <rPh sb="6" eb="7">
      <t>ラン</t>
    </rPh>
    <rPh sb="10" eb="12">
      <t>ゴウケイ</t>
    </rPh>
    <rPh sb="13" eb="14">
      <t>ギョウ</t>
    </rPh>
    <rPh sb="15" eb="17">
      <t>ジドウ</t>
    </rPh>
    <rPh sb="17" eb="19">
      <t>ケイサン</t>
    </rPh>
    <phoneticPr fontId="2"/>
  </si>
  <si>
    <t>１：新築及び改築</t>
    <rPh sb="2" eb="4">
      <t>シンチク</t>
    </rPh>
    <rPh sb="4" eb="5">
      <t>オヨ</t>
    </rPh>
    <rPh sb="6" eb="8">
      <t>カイチク</t>
    </rPh>
    <phoneticPr fontId="2"/>
  </si>
  <si>
    <t>２：増築及び改修</t>
    <rPh sb="2" eb="4">
      <t>ゾウチク</t>
    </rPh>
    <rPh sb="4" eb="5">
      <t>オヨ</t>
    </rPh>
    <rPh sb="6" eb="8">
      <t>カイシュウ</t>
    </rPh>
    <phoneticPr fontId="2"/>
  </si>
  <si>
    <t>３：駐車場</t>
    <rPh sb="2" eb="5">
      <t>チュウシャジョウ</t>
    </rPh>
    <phoneticPr fontId="2"/>
  </si>
  <si>
    <t>４：防災対策</t>
    <rPh sb="2" eb="4">
      <t>ボウサイ</t>
    </rPh>
    <rPh sb="4" eb="6">
      <t>タイサク</t>
    </rPh>
    <phoneticPr fontId="2"/>
  </si>
  <si>
    <t>※別紙１で入力した
情報を参照しています</t>
    <rPh sb="1" eb="3">
      <t>ベッシ</t>
    </rPh>
    <rPh sb="5" eb="7">
      <t>ニュウリョク</t>
    </rPh>
    <rPh sb="10" eb="12">
      <t>ジョウホウ</t>
    </rPh>
    <rPh sb="13" eb="15">
      <t>サンショウ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</si>
</sst>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Red]\(#,##0\)"/>
  </numFmts>
  <fonts count="9" x14ac:knownFonts="1">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4"/>
      <name val="ＭＳ 明朝"/>
      <family val="1"/>
      <charset val="128"/>
    </font>
    <font>
      <b/>
      <sz val="16"/>
      <name val="ＭＳ 明朝"/>
      <family val="1"/>
      <charset val="128"/>
    </font>
    <font>
      <b/>
      <sz val="18"/>
      <name val="ＭＳ 明朝"/>
      <family val="1"/>
      <charset val="128"/>
    </font>
    <font>
      <b/>
      <sz val="20"/>
      <name val="ＭＳ 明朝"/>
      <family val="1"/>
      <charset val="128"/>
    </font>
    <font>
      <b/>
      <sz val="12"/>
      <name val="ＭＳ 明朝"/>
      <family val="1"/>
      <charset val="128"/>
    </font>
  </fonts>
  <fills count="3">
    <fill>
      <patternFill patternType="none"/>
    </fill>
    <fill>
      <patternFill patternType="gray125"/>
    </fill>
    <fill>
      <patternFill patternType="solid">
        <fgColor rgb="FFFFFF00"/>
        <bgColor indexed="64"/>
      </patternFill>
    </fill>
  </fills>
  <borders count="24">
    <border>
      <left/>
      <right/>
      <top/>
      <bottom/>
      <diagonal/>
    </border>
    <border diagonalDown="1">
      <left style="medium">
        <color indexed="64"/>
      </left>
      <right/>
      <top style="medium">
        <color indexed="64"/>
      </top>
      <bottom/>
      <diagonal style="thin">
        <color indexed="64"/>
      </diagonal>
    </border>
    <border>
      <left style="medium">
        <color indexed="64"/>
      </left>
      <right style="medium">
        <color indexed="64"/>
      </right>
      <top style="medium">
        <color indexed="64"/>
      </top>
      <bottom/>
      <diagonal/>
    </border>
    <border>
      <left style="medium">
        <color indexed="64"/>
      </left>
      <right/>
      <top/>
      <bottom/>
      <diagonal/>
    </border>
    <border diagonalDown="1">
      <left/>
      <right/>
      <top/>
      <bottom/>
      <diagonal style="thin">
        <color indexed="64"/>
      </diagonal>
    </border>
    <border>
      <left/>
      <right style="medium">
        <color indexed="64"/>
      </right>
      <top/>
      <bottom/>
      <diagonal/>
    </border>
    <border>
      <left style="medium">
        <color indexed="64"/>
      </left>
      <right style="medium">
        <color indexed="64"/>
      </right>
      <top/>
      <bottom/>
      <diagonal/>
    </border>
    <border diagonalDown="1">
      <left/>
      <right style="medium">
        <color indexed="64"/>
      </right>
      <top/>
      <bottom style="medium">
        <color indexed="64"/>
      </bottom>
      <diagonal style="thin">
        <color indexed="64"/>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bottom style="thin">
        <color indexed="64"/>
      </bottom>
      <diagonal/>
    </border>
  </borders>
  <cellStyleXfs count="2">
    <xf numFmtId="0" fontId="0" fillId="0" borderId="0"/>
    <xf numFmtId="38" fontId="1" fillId="0" borderId="0" applyFont="0" applyFill="0" applyBorder="0" applyAlignment="0" applyProtection="0"/>
  </cellStyleXfs>
  <cellXfs count="89">
    <xf numFmtId="0" fontId="0" fillId="0" borderId="0" xfId="0"/>
    <xf numFmtId="0" fontId="3" fillId="0" borderId="0" xfId="0" applyFont="1"/>
    <xf numFmtId="0" fontId="3" fillId="0" borderId="1" xfId="0" applyFont="1" applyBorder="1"/>
    <xf numFmtId="0" fontId="3" fillId="0" borderId="2" xfId="0" applyFont="1" applyBorder="1"/>
    <xf numFmtId="0" fontId="3" fillId="0" borderId="2" xfId="0" applyFont="1" applyBorder="1" applyAlignment="1">
      <alignment horizontal="center"/>
    </xf>
    <xf numFmtId="0" fontId="3" fillId="0" borderId="3" xfId="0" applyFont="1" applyBorder="1" applyAlignment="1">
      <alignment horizontal="left"/>
    </xf>
    <xf numFmtId="0" fontId="3" fillId="0" borderId="4" xfId="0" applyFont="1" applyBorder="1" applyAlignment="1">
      <alignment horizontal="left"/>
    </xf>
    <xf numFmtId="0" fontId="3" fillId="0" borderId="5" xfId="0" applyFont="1" applyBorder="1"/>
    <xf numFmtId="0" fontId="3" fillId="0" borderId="6" xfId="0" applyFont="1" applyBorder="1" applyAlignment="1">
      <alignment horizontal="center"/>
    </xf>
    <xf numFmtId="0" fontId="3" fillId="0" borderId="6" xfId="0" applyFont="1" applyBorder="1" applyAlignment="1">
      <alignment horizontal="center" shrinkToFit="1"/>
    </xf>
    <xf numFmtId="0" fontId="3" fillId="0" borderId="7" xfId="0" applyFont="1" applyBorder="1"/>
    <xf numFmtId="0" fontId="3" fillId="0" borderId="8" xfId="0" applyFont="1" applyBorder="1" applyAlignment="1">
      <alignment horizontal="center"/>
    </xf>
    <xf numFmtId="0" fontId="3" fillId="0" borderId="8" xfId="0" applyFont="1" applyBorder="1"/>
    <xf numFmtId="0" fontId="3" fillId="0" borderId="3" xfId="0" applyFont="1" applyBorder="1" applyAlignment="1">
      <alignment horizontal="center"/>
    </xf>
    <xf numFmtId="0" fontId="3" fillId="0" borderId="0" xfId="0" applyFont="1" applyAlignment="1">
      <alignment horizontal="center"/>
    </xf>
    <xf numFmtId="0" fontId="3" fillId="0" borderId="4" xfId="0" applyFont="1" applyBorder="1"/>
    <xf numFmtId="0" fontId="3" fillId="0" borderId="2" xfId="0" applyFont="1" applyBorder="1" applyAlignment="1">
      <alignment horizontal="center" shrinkToFit="1"/>
    </xf>
    <xf numFmtId="0" fontId="6" fillId="0" borderId="0" xfId="0" applyFont="1"/>
    <xf numFmtId="0" fontId="3" fillId="0" borderId="18" xfId="0" applyFont="1" applyBorder="1" applyAlignment="1"/>
    <xf numFmtId="0" fontId="3" fillId="0" borderId="19" xfId="0" applyFont="1" applyBorder="1" applyAlignment="1"/>
    <xf numFmtId="0" fontId="3" fillId="0" borderId="20" xfId="0" applyFont="1" applyBorder="1"/>
    <xf numFmtId="0" fontId="3" fillId="0" borderId="21" xfId="0" applyFont="1" applyBorder="1"/>
    <xf numFmtId="0" fontId="3" fillId="0" borderId="22" xfId="0" applyFont="1" applyBorder="1"/>
    <xf numFmtId="0" fontId="3" fillId="0" borderId="0" xfId="0" applyFont="1" applyBorder="1" applyAlignment="1"/>
    <xf numFmtId="0" fontId="3" fillId="0" borderId="23" xfId="0" applyFont="1" applyBorder="1"/>
    <xf numFmtId="0" fontId="4" fillId="0" borderId="0" xfId="0" applyFont="1" applyAlignment="1">
      <alignment horizontal="center"/>
    </xf>
    <xf numFmtId="0" fontId="3" fillId="0" borderId="10" xfId="0" applyFont="1" applyBorder="1" applyAlignment="1">
      <alignment horizontal="center"/>
    </xf>
    <xf numFmtId="0" fontId="3" fillId="0" borderId="11" xfId="0" applyFont="1" applyBorder="1" applyAlignment="1">
      <alignment horizontal="center"/>
    </xf>
    <xf numFmtId="0" fontId="3" fillId="0" borderId="12" xfId="0" applyFont="1" applyBorder="1" applyAlignment="1">
      <alignment horizontal="left"/>
    </xf>
    <xf numFmtId="0" fontId="3" fillId="0" borderId="13" xfId="0" applyFont="1" applyBorder="1" applyAlignment="1">
      <alignment horizontal="left"/>
    </xf>
    <xf numFmtId="0" fontId="3" fillId="0" borderId="15" xfId="0" applyFont="1" applyBorder="1" applyAlignment="1">
      <alignment horizontal="center" vertical="center"/>
    </xf>
    <xf numFmtId="0" fontId="3" fillId="0" borderId="2" xfId="0" applyFont="1" applyBorder="1" applyAlignment="1">
      <alignment vertical="center"/>
    </xf>
    <xf numFmtId="0" fontId="3" fillId="0" borderId="6" xfId="0" applyFont="1" applyBorder="1" applyAlignment="1">
      <alignment vertical="center"/>
    </xf>
    <xf numFmtId="0" fontId="3" fillId="0" borderId="8" xfId="0" applyFont="1" applyBorder="1" applyAlignment="1">
      <alignment vertical="center"/>
    </xf>
    <xf numFmtId="3" fontId="3" fillId="0" borderId="2" xfId="0" applyNumberFormat="1" applyFont="1" applyBorder="1" applyAlignment="1">
      <alignment vertical="center"/>
    </xf>
    <xf numFmtId="3" fontId="3" fillId="0" borderId="6" xfId="0" applyNumberFormat="1" applyFont="1" applyBorder="1" applyAlignment="1">
      <alignment vertical="center"/>
    </xf>
    <xf numFmtId="3" fontId="3" fillId="0" borderId="8" xfId="0" applyNumberFormat="1" applyFont="1" applyBorder="1" applyAlignment="1">
      <alignment vertical="center"/>
    </xf>
    <xf numFmtId="176" fontId="3" fillId="0" borderId="2" xfId="0" applyNumberFormat="1" applyFont="1" applyBorder="1" applyAlignment="1">
      <alignment vertical="center"/>
    </xf>
    <xf numFmtId="176" fontId="3" fillId="0" borderId="6" xfId="0" applyNumberFormat="1" applyFont="1" applyBorder="1" applyAlignment="1">
      <alignment vertical="center"/>
    </xf>
    <xf numFmtId="176" fontId="3" fillId="0" borderId="8" xfId="0" applyNumberFormat="1" applyFont="1" applyBorder="1" applyAlignment="1">
      <alignment vertical="center"/>
    </xf>
    <xf numFmtId="0" fontId="3" fillId="0" borderId="9" xfId="0" applyFont="1" applyBorder="1"/>
    <xf numFmtId="0" fontId="3" fillId="0" borderId="10" xfId="0" applyFont="1" applyBorder="1"/>
    <xf numFmtId="0" fontId="3" fillId="0" borderId="11" xfId="0" applyFont="1" applyBorder="1"/>
    <xf numFmtId="0" fontId="3" fillId="0" borderId="3" xfId="0" applyFont="1" applyBorder="1"/>
    <xf numFmtId="0" fontId="3" fillId="0" borderId="0" xfId="0" applyFont="1" applyBorder="1"/>
    <xf numFmtId="0" fontId="3" fillId="0" borderId="5" xfId="0" applyFont="1" applyBorder="1"/>
    <xf numFmtId="0" fontId="3" fillId="0" borderId="12" xfId="0" applyFont="1" applyBorder="1"/>
    <xf numFmtId="0" fontId="3" fillId="0" borderId="13" xfId="0" applyFont="1" applyBorder="1"/>
    <xf numFmtId="0" fontId="3" fillId="0" borderId="14" xfId="0" applyFont="1" applyBorder="1"/>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3" xfId="0" applyFont="1" applyBorder="1" applyAlignment="1">
      <alignment horizontal="center" vertical="center" wrapText="1"/>
    </xf>
    <xf numFmtId="0" fontId="3" fillId="0" borderId="0"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2" xfId="0" applyNumberFormat="1" applyFont="1" applyBorder="1" applyAlignment="1">
      <alignment vertical="center"/>
    </xf>
    <xf numFmtId="0" fontId="3" fillId="0" borderId="6" xfId="0" applyNumberFormat="1" applyFont="1" applyBorder="1" applyAlignment="1">
      <alignment vertical="center"/>
    </xf>
    <xf numFmtId="0" fontId="3" fillId="0" borderId="8" xfId="0" applyNumberFormat="1" applyFont="1" applyBorder="1" applyAlignment="1">
      <alignment vertical="center"/>
    </xf>
    <xf numFmtId="12" fontId="3" fillId="0" borderId="2" xfId="0" applyNumberFormat="1" applyFont="1" applyBorder="1" applyAlignment="1">
      <alignment horizontal="center" vertical="center"/>
    </xf>
    <xf numFmtId="12" fontId="3" fillId="0" borderId="6" xfId="0" applyNumberFormat="1" applyFont="1" applyBorder="1" applyAlignment="1">
      <alignment horizontal="center" vertical="center"/>
    </xf>
    <xf numFmtId="12" fontId="3" fillId="0" borderId="8" xfId="0" applyNumberFormat="1"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3" xfId="0" applyFont="1" applyBorder="1" applyAlignment="1">
      <alignment horizontal="center" vertical="center"/>
    </xf>
    <xf numFmtId="0" fontId="3" fillId="0" borderId="0" xfId="0" applyFont="1" applyBorder="1" applyAlignment="1">
      <alignment horizontal="center" vertical="center"/>
    </xf>
    <xf numFmtId="0" fontId="3" fillId="0" borderId="5" xfId="0" applyFont="1" applyBorder="1" applyAlignment="1">
      <alignment horizontal="center" vertical="center"/>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7" fillId="2" borderId="16" xfId="0" applyFont="1" applyFill="1" applyBorder="1" applyAlignment="1">
      <alignment horizontal="center" vertical="center"/>
    </xf>
    <xf numFmtId="0" fontId="7" fillId="2" borderId="17" xfId="0" applyFont="1" applyFill="1" applyBorder="1" applyAlignment="1">
      <alignment horizontal="center" vertical="center"/>
    </xf>
    <xf numFmtId="0" fontId="5" fillId="0" borderId="0" xfId="0" applyFont="1" applyAlignment="1">
      <alignment vertical="center" wrapText="1"/>
    </xf>
    <xf numFmtId="177" fontId="3" fillId="0" borderId="2" xfId="0" applyNumberFormat="1" applyFont="1" applyBorder="1" applyAlignment="1">
      <alignment vertical="center"/>
    </xf>
    <xf numFmtId="177" fontId="3" fillId="0" borderId="6" xfId="0" applyNumberFormat="1" applyFont="1" applyBorder="1" applyAlignment="1">
      <alignment vertical="center"/>
    </xf>
    <xf numFmtId="177" fontId="3" fillId="0" borderId="8" xfId="0" applyNumberFormat="1" applyFont="1" applyBorder="1" applyAlignment="1">
      <alignment vertical="center"/>
    </xf>
    <xf numFmtId="0" fontId="3" fillId="0" borderId="6" xfId="0" applyFont="1" applyBorder="1" applyAlignment="1">
      <alignment horizontal="center" vertical="center"/>
    </xf>
    <xf numFmtId="0" fontId="3" fillId="0" borderId="8" xfId="0" applyFont="1" applyBorder="1" applyAlignment="1">
      <alignment horizontal="center" vertical="center"/>
    </xf>
    <xf numFmtId="0" fontId="8" fillId="0" borderId="0" xfId="0" applyFont="1" applyAlignment="1">
      <alignment vertical="center" wrapText="1"/>
    </xf>
    <xf numFmtId="0" fontId="5" fillId="0" borderId="0" xfId="0" applyFont="1" applyAlignment="1">
      <alignment horizontal="center" vertical="center"/>
    </xf>
    <xf numFmtId="0" fontId="3" fillId="0" borderId="12" xfId="0" applyFont="1" applyBorder="1" applyAlignment="1">
      <alignment horizontal="center"/>
    </xf>
    <xf numFmtId="0" fontId="3" fillId="0" borderId="13" xfId="0" applyFont="1" applyBorder="1" applyAlignment="1">
      <alignment horizontal="center"/>
    </xf>
    <xf numFmtId="0" fontId="3" fillId="0" borderId="15" xfId="0" applyFont="1" applyBorder="1" applyAlignment="1">
      <alignment horizontal="center"/>
    </xf>
    <xf numFmtId="38" fontId="3" fillId="0" borderId="2" xfId="1" applyFont="1" applyBorder="1" applyAlignment="1">
      <alignment horizontal="right" vertical="center"/>
    </xf>
    <xf numFmtId="38" fontId="3" fillId="0" borderId="6" xfId="1" applyFont="1" applyBorder="1" applyAlignment="1">
      <alignment horizontal="right" vertical="center"/>
    </xf>
    <xf numFmtId="38" fontId="3" fillId="0" borderId="8" xfId="1" applyFont="1" applyBorder="1" applyAlignment="1">
      <alignment horizontal="right" vertical="center"/>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26"/>
  <sheetViews>
    <sheetView tabSelected="1" view="pageBreakPreview" zoomScale="85" zoomScaleNormal="85" zoomScaleSheetLayoutView="85" workbookViewId="0">
      <selection activeCell="A3" sqref="A3:L3"/>
    </sheetView>
  </sheetViews>
  <sheetFormatPr defaultRowHeight="14.25" x14ac:dyDescent="0.15"/>
  <cols>
    <col min="1" max="1" width="9" style="1" customWidth="1"/>
    <col min="2" max="3" width="9" style="1"/>
    <col min="4" max="8" width="12.5" style="1" customWidth="1"/>
    <col min="9" max="9" width="13.5" style="1" customWidth="1"/>
    <col min="10" max="10" width="12.75" style="1" customWidth="1"/>
    <col min="11" max="12" width="12.5" style="1" customWidth="1"/>
    <col min="13" max="16384" width="9" style="1"/>
  </cols>
  <sheetData>
    <row r="1" spans="1:14" x14ac:dyDescent="0.15">
      <c r="A1" s="1" t="s">
        <v>44</v>
      </c>
      <c r="M1" s="73">
        <v>2</v>
      </c>
    </row>
    <row r="2" spans="1:14" x14ac:dyDescent="0.15">
      <c r="M2" s="74"/>
    </row>
    <row r="3" spans="1:14" ht="17.25" x14ac:dyDescent="0.2">
      <c r="A3" s="25" t="s">
        <v>0</v>
      </c>
      <c r="B3" s="25"/>
      <c r="C3" s="25"/>
      <c r="D3" s="25"/>
      <c r="E3" s="25"/>
      <c r="F3" s="25"/>
      <c r="G3" s="25"/>
      <c r="H3" s="25"/>
      <c r="I3" s="25"/>
      <c r="J3" s="25"/>
      <c r="K3" s="25"/>
      <c r="L3" s="25"/>
      <c r="M3" s="18"/>
    </row>
    <row r="4" spans="1:14" ht="15" thickBot="1" x14ac:dyDescent="0.2">
      <c r="L4" s="1" t="s">
        <v>20</v>
      </c>
      <c r="M4" s="19" t="s">
        <v>56</v>
      </c>
      <c r="N4" s="20"/>
    </row>
    <row r="5" spans="1:14" ht="18" customHeight="1" thickBot="1" x14ac:dyDescent="0.2">
      <c r="A5" s="2"/>
      <c r="B5" s="26" t="s">
        <v>13</v>
      </c>
      <c r="C5" s="27"/>
      <c r="D5" s="3"/>
      <c r="E5" s="30" t="s">
        <v>5</v>
      </c>
      <c r="F5" s="30"/>
      <c r="G5" s="30"/>
      <c r="H5" s="3"/>
      <c r="I5" s="3"/>
      <c r="J5" s="3"/>
      <c r="K5" s="4" t="s">
        <v>9</v>
      </c>
      <c r="L5" s="3"/>
      <c r="M5" s="23" t="s">
        <v>57</v>
      </c>
      <c r="N5" s="21"/>
    </row>
    <row r="6" spans="1:14" ht="18" customHeight="1" x14ac:dyDescent="0.15">
      <c r="A6" s="5" t="s">
        <v>1</v>
      </c>
      <c r="B6" s="6"/>
      <c r="C6" s="7"/>
      <c r="D6" s="8" t="s">
        <v>3</v>
      </c>
      <c r="E6" s="8" t="s">
        <v>25</v>
      </c>
      <c r="F6" s="8" t="s">
        <v>4</v>
      </c>
      <c r="G6" s="8" t="s">
        <v>24</v>
      </c>
      <c r="H6" s="8" t="s">
        <v>6</v>
      </c>
      <c r="I6" s="9" t="s">
        <v>7</v>
      </c>
      <c r="J6" s="8" t="s">
        <v>8</v>
      </c>
      <c r="K6" s="8" t="s">
        <v>10</v>
      </c>
      <c r="L6" s="8" t="s">
        <v>11</v>
      </c>
      <c r="M6" s="23" t="s">
        <v>58</v>
      </c>
      <c r="N6" s="21"/>
    </row>
    <row r="7" spans="1:14" ht="18" customHeight="1" thickBot="1" x14ac:dyDescent="0.2">
      <c r="A7" s="28" t="s">
        <v>2</v>
      </c>
      <c r="B7" s="29"/>
      <c r="C7" s="10"/>
      <c r="D7" s="11" t="s">
        <v>36</v>
      </c>
      <c r="E7" s="11" t="s">
        <v>37</v>
      </c>
      <c r="F7" s="11" t="s">
        <v>38</v>
      </c>
      <c r="G7" s="11" t="s">
        <v>39</v>
      </c>
      <c r="H7" s="11" t="s">
        <v>40</v>
      </c>
      <c r="I7" s="11" t="s">
        <v>41</v>
      </c>
      <c r="J7" s="11" t="s">
        <v>42</v>
      </c>
      <c r="K7" s="11" t="s">
        <v>43</v>
      </c>
      <c r="L7" s="12"/>
      <c r="M7" s="24" t="s">
        <v>59</v>
      </c>
      <c r="N7" s="22"/>
    </row>
    <row r="8" spans="1:14" ht="18" customHeight="1" x14ac:dyDescent="0.15">
      <c r="A8" s="49"/>
      <c r="B8" s="50"/>
      <c r="C8" s="51"/>
      <c r="D8" s="31"/>
      <c r="E8" s="31"/>
      <c r="F8" s="31"/>
      <c r="G8" s="34" t="str">
        <f>IF(ISBLANK(E8), "", E8-F8)</f>
        <v/>
      </c>
      <c r="H8" s="61">
        <f>CHOOSE(M1, 1/3, 1/2, 1/2, 1/2)</f>
        <v>0.5</v>
      </c>
      <c r="I8" s="37" t="str">
        <f>IF(G8="", "", ROUNDDOWN(G8*H8,-3))</f>
        <v/>
      </c>
      <c r="J8" s="37">
        <f>CHOOSE(M1, 5000000, 2000000, 1000000, 1000000)</f>
        <v>2000000</v>
      </c>
      <c r="K8" s="37" t="str">
        <f>IF(I8="", "", IF(I8&gt;J8, J8,I8))</f>
        <v/>
      </c>
      <c r="L8" s="31"/>
    </row>
    <row r="9" spans="1:14" ht="18" customHeight="1" x14ac:dyDescent="0.15">
      <c r="A9" s="52"/>
      <c r="B9" s="53"/>
      <c r="C9" s="54"/>
      <c r="D9" s="32"/>
      <c r="E9" s="32"/>
      <c r="F9" s="32"/>
      <c r="G9" s="35"/>
      <c r="H9" s="62"/>
      <c r="I9" s="38"/>
      <c r="J9" s="38"/>
      <c r="K9" s="38"/>
      <c r="L9" s="32"/>
    </row>
    <row r="10" spans="1:14" ht="18" customHeight="1" thickBot="1" x14ac:dyDescent="0.2">
      <c r="A10" s="55"/>
      <c r="B10" s="56"/>
      <c r="C10" s="57"/>
      <c r="D10" s="33"/>
      <c r="E10" s="33"/>
      <c r="F10" s="33"/>
      <c r="G10" s="36"/>
      <c r="H10" s="63"/>
      <c r="I10" s="39"/>
      <c r="J10" s="39"/>
      <c r="K10" s="39"/>
      <c r="L10" s="33"/>
    </row>
    <row r="11" spans="1:14" ht="18" customHeight="1" x14ac:dyDescent="0.15">
      <c r="A11" s="40"/>
      <c r="B11" s="41"/>
      <c r="C11" s="42"/>
      <c r="D11" s="31"/>
      <c r="E11" s="31"/>
      <c r="F11" s="31"/>
      <c r="G11" s="34" t="str">
        <f>IF(ISBLANK(E11), "", E11-F11)</f>
        <v/>
      </c>
      <c r="H11" s="31" t="str">
        <f>IF(A11="", "", $H$8)</f>
        <v/>
      </c>
      <c r="I11" s="37" t="str">
        <f t="shared" ref="I11" si="0">IF(G11="", "", ROUNDDOWN(G11*H11,-3))</f>
        <v/>
      </c>
      <c r="J11" s="31" t="str">
        <f>IF(ISBLANK(A11), "", $J$8)</f>
        <v/>
      </c>
      <c r="K11" s="37" t="str">
        <f t="shared" ref="K11" si="1">IF(I11="", "", IF(I11&gt;J11, J11,I11))</f>
        <v/>
      </c>
      <c r="L11" s="31"/>
    </row>
    <row r="12" spans="1:14" ht="18" customHeight="1" x14ac:dyDescent="0.15">
      <c r="A12" s="43"/>
      <c r="B12" s="44"/>
      <c r="C12" s="45"/>
      <c r="D12" s="32"/>
      <c r="E12" s="32"/>
      <c r="F12" s="32"/>
      <c r="G12" s="35"/>
      <c r="H12" s="32"/>
      <c r="I12" s="38"/>
      <c r="J12" s="32"/>
      <c r="K12" s="38"/>
      <c r="L12" s="32"/>
    </row>
    <row r="13" spans="1:14" ht="18" customHeight="1" thickBot="1" x14ac:dyDescent="0.2">
      <c r="A13" s="46"/>
      <c r="B13" s="47"/>
      <c r="C13" s="48"/>
      <c r="D13" s="33"/>
      <c r="E13" s="33"/>
      <c r="F13" s="33"/>
      <c r="G13" s="36"/>
      <c r="H13" s="33"/>
      <c r="I13" s="39"/>
      <c r="J13" s="33"/>
      <c r="K13" s="39"/>
      <c r="L13" s="33"/>
    </row>
    <row r="14" spans="1:14" ht="18" customHeight="1" x14ac:dyDescent="0.15">
      <c r="A14" s="40"/>
      <c r="B14" s="41"/>
      <c r="C14" s="42"/>
      <c r="D14" s="31"/>
      <c r="E14" s="31"/>
      <c r="F14" s="31"/>
      <c r="G14" s="34" t="str">
        <f>IF(ISBLANK(E14), "", E14-F14)</f>
        <v/>
      </c>
      <c r="H14" s="31" t="str">
        <f>IF(A14="", "", $H$8)</f>
        <v/>
      </c>
      <c r="I14" s="37" t="str">
        <f t="shared" ref="I14" si="2">IF(G14="", "", ROUNDDOWN(G14*H14,-3))</f>
        <v/>
      </c>
      <c r="J14" s="31" t="str">
        <f>IF(ISBLANK(A14), "", $J$8)</f>
        <v/>
      </c>
      <c r="K14" s="37" t="str">
        <f>IF(I14="", "", IF(I14&gt;J14, J14,I14))</f>
        <v/>
      </c>
      <c r="L14" s="31"/>
    </row>
    <row r="15" spans="1:14" ht="18" customHeight="1" x14ac:dyDescent="0.15">
      <c r="A15" s="43"/>
      <c r="B15" s="44"/>
      <c r="C15" s="45"/>
      <c r="D15" s="32"/>
      <c r="E15" s="32"/>
      <c r="F15" s="32"/>
      <c r="G15" s="35"/>
      <c r="H15" s="32"/>
      <c r="I15" s="38"/>
      <c r="J15" s="32"/>
      <c r="K15" s="38"/>
      <c r="L15" s="32"/>
    </row>
    <row r="16" spans="1:14" ht="18" customHeight="1" thickBot="1" x14ac:dyDescent="0.2">
      <c r="A16" s="46"/>
      <c r="B16" s="47"/>
      <c r="C16" s="48"/>
      <c r="D16" s="33"/>
      <c r="E16" s="33"/>
      <c r="F16" s="33"/>
      <c r="G16" s="36"/>
      <c r="H16" s="33"/>
      <c r="I16" s="39"/>
      <c r="J16" s="33"/>
      <c r="K16" s="39"/>
      <c r="L16" s="33"/>
    </row>
    <row r="17" spans="1:12" ht="18" customHeight="1" x14ac:dyDescent="0.15">
      <c r="A17" s="64" t="s">
        <v>12</v>
      </c>
      <c r="B17" s="65"/>
      <c r="C17" s="66"/>
      <c r="D17" s="58" t="str">
        <f>IF(ISBLANK(D8), "", SUM(D8:D16))</f>
        <v/>
      </c>
      <c r="E17" s="58" t="str">
        <f t="shared" ref="E17:F17" si="3">IF(ISBLANK(E8), "", SUM(E8:E16))</f>
        <v/>
      </c>
      <c r="F17" s="58" t="str">
        <f t="shared" si="3"/>
        <v/>
      </c>
      <c r="G17" s="58" t="str">
        <f>IF(G8="", "", SUM(G8:G16))</f>
        <v/>
      </c>
      <c r="H17" s="61">
        <f>H8</f>
        <v>0.5</v>
      </c>
      <c r="I17" s="58" t="str">
        <f>IF(I8="", "", SUM(I8:I16))</f>
        <v/>
      </c>
      <c r="J17" s="37">
        <f>J8</f>
        <v>2000000</v>
      </c>
      <c r="K17" s="37" t="str">
        <f>IF(I17="", "", IF(I17&gt;J17, J17,I17))</f>
        <v/>
      </c>
      <c r="L17" s="31"/>
    </row>
    <row r="18" spans="1:12" ht="18" customHeight="1" x14ac:dyDescent="0.15">
      <c r="A18" s="67"/>
      <c r="B18" s="68"/>
      <c r="C18" s="69"/>
      <c r="D18" s="59"/>
      <c r="E18" s="59"/>
      <c r="F18" s="59"/>
      <c r="G18" s="59"/>
      <c r="H18" s="62"/>
      <c r="I18" s="59"/>
      <c r="J18" s="38"/>
      <c r="K18" s="38"/>
      <c r="L18" s="32"/>
    </row>
    <row r="19" spans="1:12" ht="18" customHeight="1" thickBot="1" x14ac:dyDescent="0.2">
      <c r="A19" s="70"/>
      <c r="B19" s="71"/>
      <c r="C19" s="72"/>
      <c r="D19" s="60"/>
      <c r="E19" s="60"/>
      <c r="F19" s="60"/>
      <c r="G19" s="60"/>
      <c r="H19" s="63"/>
      <c r="I19" s="60"/>
      <c r="J19" s="39"/>
      <c r="K19" s="39"/>
      <c r="L19" s="33"/>
    </row>
    <row r="21" spans="1:12" x14ac:dyDescent="0.15">
      <c r="A21" s="14" t="s">
        <v>14</v>
      </c>
      <c r="B21" s="1" t="s">
        <v>15</v>
      </c>
    </row>
    <row r="22" spans="1:12" x14ac:dyDescent="0.15">
      <c r="B22" s="1" t="s">
        <v>16</v>
      </c>
    </row>
    <row r="23" spans="1:12" x14ac:dyDescent="0.15">
      <c r="B23" s="1" t="s">
        <v>17</v>
      </c>
    </row>
    <row r="24" spans="1:12" x14ac:dyDescent="0.15">
      <c r="B24" s="1" t="s">
        <v>18</v>
      </c>
    </row>
    <row r="25" spans="1:12" x14ac:dyDescent="0.15">
      <c r="B25" s="1" t="s">
        <v>19</v>
      </c>
    </row>
    <row r="26" spans="1:12" ht="21" x14ac:dyDescent="0.2">
      <c r="A26" s="17" t="s">
        <v>55</v>
      </c>
    </row>
  </sheetData>
  <mergeCells count="45">
    <mergeCell ref="A17:C19"/>
    <mergeCell ref="M1:M2"/>
    <mergeCell ref="K11:K13"/>
    <mergeCell ref="K14:K16"/>
    <mergeCell ref="K17:K19"/>
    <mergeCell ref="L8:L10"/>
    <mergeCell ref="L11:L13"/>
    <mergeCell ref="L14:L16"/>
    <mergeCell ref="L17:L19"/>
    <mergeCell ref="I11:I13"/>
    <mergeCell ref="I14:I16"/>
    <mergeCell ref="I17:I19"/>
    <mergeCell ref="J8:J10"/>
    <mergeCell ref="J11:J13"/>
    <mergeCell ref="J14:J16"/>
    <mergeCell ref="J17:J19"/>
    <mergeCell ref="G11:G13"/>
    <mergeCell ref="G14:G16"/>
    <mergeCell ref="G17:G19"/>
    <mergeCell ref="H8:H10"/>
    <mergeCell ref="H11:H13"/>
    <mergeCell ref="H14:H16"/>
    <mergeCell ref="H17:H19"/>
    <mergeCell ref="E11:E13"/>
    <mergeCell ref="E14:E16"/>
    <mergeCell ref="D17:D19"/>
    <mergeCell ref="E17:E19"/>
    <mergeCell ref="F8:F10"/>
    <mergeCell ref="F11:F13"/>
    <mergeCell ref="F14:F16"/>
    <mergeCell ref="F17:F19"/>
    <mergeCell ref="A11:C13"/>
    <mergeCell ref="A14:C16"/>
    <mergeCell ref="D8:D10"/>
    <mergeCell ref="D11:D13"/>
    <mergeCell ref="D14:D16"/>
    <mergeCell ref="A8:C10"/>
    <mergeCell ref="A3:L3"/>
    <mergeCell ref="B5:C5"/>
    <mergeCell ref="A7:B7"/>
    <mergeCell ref="E5:G5"/>
    <mergeCell ref="E8:E10"/>
    <mergeCell ref="G8:G10"/>
    <mergeCell ref="I8:I10"/>
    <mergeCell ref="K8:K10"/>
  </mergeCells>
  <phoneticPr fontId="2"/>
  <dataValidations count="1">
    <dataValidation type="list" allowBlank="1" showInputMessage="1" showErrorMessage="1" sqref="M1:M2" xr:uid="{00000000-0002-0000-0000-000000000000}">
      <formula1>"1,2,3,4"</formula1>
    </dataValidation>
  </dataValidations>
  <printOptions horizontalCentered="1"/>
  <pageMargins left="0.78740157480314965" right="0.78740157480314965" top="1.1811023622047245" bottom="0.98425196850393704" header="0.51181102362204722" footer="0.51181102362204722"/>
  <pageSetup paperSize="9" scale="92" orientation="landscape" horizontalDpi="400" verticalDpi="400" r:id="rId1"/>
  <headerFooter alignWithMargins="0"/>
  <ignoredErrors>
    <ignoredError sqref="H17:I17 J17"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25"/>
  <sheetViews>
    <sheetView view="pageBreakPreview" zoomScale="85" zoomScaleNormal="85" zoomScaleSheetLayoutView="85" workbookViewId="0"/>
  </sheetViews>
  <sheetFormatPr defaultRowHeight="14.25" x14ac:dyDescent="0.15"/>
  <cols>
    <col min="1" max="1" width="9" style="1" customWidth="1"/>
    <col min="2" max="3" width="9" style="1"/>
    <col min="4" max="8" width="12.5" style="1" customWidth="1"/>
    <col min="9" max="9" width="13.5" style="1" customWidth="1"/>
    <col min="10" max="10" width="12.75" style="1" customWidth="1"/>
    <col min="11" max="12" width="12.5" style="1" customWidth="1"/>
    <col min="13" max="15" width="10.125" style="1" customWidth="1"/>
    <col min="16" max="16384" width="9" style="1"/>
  </cols>
  <sheetData>
    <row r="1" spans="1:15" x14ac:dyDescent="0.15">
      <c r="A1" s="1" t="s">
        <v>21</v>
      </c>
      <c r="M1" s="75" t="s">
        <v>60</v>
      </c>
      <c r="N1" s="75"/>
      <c r="O1" s="75"/>
    </row>
    <row r="2" spans="1:15" x14ac:dyDescent="0.15">
      <c r="M2" s="75"/>
      <c r="N2" s="75"/>
      <c r="O2" s="75"/>
    </row>
    <row r="3" spans="1:15" ht="17.25" customHeight="1" x14ac:dyDescent="0.2">
      <c r="A3" s="25" t="s">
        <v>22</v>
      </c>
      <c r="B3" s="25"/>
      <c r="C3" s="25"/>
      <c r="D3" s="25"/>
      <c r="E3" s="25"/>
      <c r="F3" s="25"/>
      <c r="G3" s="25"/>
      <c r="H3" s="25"/>
      <c r="I3" s="25"/>
      <c r="J3" s="25"/>
      <c r="K3" s="25"/>
      <c r="L3" s="25"/>
      <c r="M3" s="75"/>
      <c r="N3" s="75"/>
      <c r="O3" s="75"/>
    </row>
    <row r="4" spans="1:15" ht="15" thickBot="1" x14ac:dyDescent="0.2">
      <c r="L4" s="1" t="s">
        <v>20</v>
      </c>
    </row>
    <row r="5" spans="1:15" ht="18" customHeight="1" thickBot="1" x14ac:dyDescent="0.2">
      <c r="A5" s="2"/>
      <c r="B5" s="26" t="s">
        <v>13</v>
      </c>
      <c r="C5" s="27"/>
      <c r="D5" s="3"/>
      <c r="E5" s="30" t="s">
        <v>5</v>
      </c>
      <c r="F5" s="30"/>
      <c r="G5" s="30"/>
      <c r="H5" s="3"/>
      <c r="I5" s="3"/>
      <c r="J5" s="3"/>
      <c r="K5" s="4" t="s">
        <v>9</v>
      </c>
      <c r="L5" s="3"/>
    </row>
    <row r="6" spans="1:15" ht="18" customHeight="1" x14ac:dyDescent="0.15">
      <c r="A6" s="5" t="s">
        <v>1</v>
      </c>
      <c r="B6" s="6"/>
      <c r="C6" s="7"/>
      <c r="D6" s="8" t="s">
        <v>3</v>
      </c>
      <c r="E6" s="8" t="s">
        <v>25</v>
      </c>
      <c r="F6" s="8" t="s">
        <v>4</v>
      </c>
      <c r="G6" s="8" t="s">
        <v>24</v>
      </c>
      <c r="H6" s="8" t="s">
        <v>6</v>
      </c>
      <c r="I6" s="9" t="s">
        <v>7</v>
      </c>
      <c r="J6" s="8" t="s">
        <v>8</v>
      </c>
      <c r="K6" s="8" t="s">
        <v>23</v>
      </c>
      <c r="L6" s="8" t="s">
        <v>11</v>
      </c>
    </row>
    <row r="7" spans="1:15" ht="18" customHeight="1" thickBot="1" x14ac:dyDescent="0.2">
      <c r="A7" s="28" t="s">
        <v>2</v>
      </c>
      <c r="B7" s="29"/>
      <c r="C7" s="10"/>
      <c r="D7" s="11" t="s">
        <v>45</v>
      </c>
      <c r="E7" s="11" t="s">
        <v>46</v>
      </c>
      <c r="F7" s="11" t="s">
        <v>47</v>
      </c>
      <c r="G7" s="11" t="s">
        <v>48</v>
      </c>
      <c r="H7" s="11" t="s">
        <v>49</v>
      </c>
      <c r="I7" s="11" t="s">
        <v>50</v>
      </c>
      <c r="J7" s="11" t="s">
        <v>51</v>
      </c>
      <c r="K7" s="11" t="s">
        <v>52</v>
      </c>
      <c r="L7" s="12"/>
    </row>
    <row r="8" spans="1:15" ht="18" customHeight="1" x14ac:dyDescent="0.15">
      <c r="A8" s="49" t="str">
        <f>IF(ISBLANK(別紙１!A8), "", 別紙１!A8)</f>
        <v/>
      </c>
      <c r="B8" s="50"/>
      <c r="C8" s="51"/>
      <c r="D8" s="31" t="str">
        <f>IF(ISBLANK(別紙１!D8), "", 別紙１!D8)</f>
        <v/>
      </c>
      <c r="E8" s="31" t="str">
        <f>IF(ISBLANK(別紙１!E8), "", 別紙１!E8)</f>
        <v/>
      </c>
      <c r="F8" s="31" t="str">
        <f>IF(ISBLANK(別紙１!F8), "", 別紙１!F8)</f>
        <v/>
      </c>
      <c r="G8" s="31" t="str">
        <f>IF(E8="", "", E8-F8)</f>
        <v/>
      </c>
      <c r="H8" s="61">
        <f>別紙１!H8</f>
        <v>0.5</v>
      </c>
      <c r="I8" s="31" t="str">
        <f>IF(G8="", "", ROUNDDOWN(G8*H8,-3))</f>
        <v/>
      </c>
      <c r="J8" s="76">
        <f>別紙１!J8</f>
        <v>2000000</v>
      </c>
      <c r="K8" s="31" t="str">
        <f>IF(I8="", "", IF(I8&gt;J8, J8,I8))</f>
        <v/>
      </c>
      <c r="L8" s="31"/>
    </row>
    <row r="9" spans="1:15" ht="18" customHeight="1" x14ac:dyDescent="0.15">
      <c r="A9" s="52"/>
      <c r="B9" s="53"/>
      <c r="C9" s="54"/>
      <c r="D9" s="32"/>
      <c r="E9" s="32"/>
      <c r="F9" s="32"/>
      <c r="G9" s="32"/>
      <c r="H9" s="79"/>
      <c r="I9" s="32"/>
      <c r="J9" s="77"/>
      <c r="K9" s="32"/>
      <c r="L9" s="32"/>
    </row>
    <row r="10" spans="1:15" ht="18" customHeight="1" thickBot="1" x14ac:dyDescent="0.2">
      <c r="A10" s="55"/>
      <c r="B10" s="56"/>
      <c r="C10" s="57"/>
      <c r="D10" s="33"/>
      <c r="E10" s="33"/>
      <c r="F10" s="33"/>
      <c r="G10" s="33"/>
      <c r="H10" s="80"/>
      <c r="I10" s="33"/>
      <c r="J10" s="78"/>
      <c r="K10" s="33"/>
      <c r="L10" s="33"/>
    </row>
    <row r="11" spans="1:15" ht="18" customHeight="1" x14ac:dyDescent="0.15">
      <c r="A11" s="49" t="str">
        <f>IF(ISBLANK(別紙１!A11), "", 別紙１!A11)</f>
        <v/>
      </c>
      <c r="B11" s="50"/>
      <c r="C11" s="51"/>
      <c r="D11" s="31" t="str">
        <f>IF(ISBLANK(別紙１!D11), "", 別紙１!D11)</f>
        <v/>
      </c>
      <c r="E11" s="31" t="str">
        <f>IF(ISBLANK(別紙１!E11), "", 別紙１!E11)</f>
        <v/>
      </c>
      <c r="F11" s="31" t="str">
        <f>IF(ISBLANK(別紙１!F11), "", 別紙１!F11)</f>
        <v/>
      </c>
      <c r="G11" s="31" t="str">
        <f>IF(E11="", "", E11-F11)</f>
        <v/>
      </c>
      <c r="H11" s="61" t="str">
        <f>別紙１!H11</f>
        <v/>
      </c>
      <c r="I11" s="31" t="str">
        <f t="shared" ref="I11" si="0">IF(G11="", "", ROUNDDOWN(G11*H11,-3))</f>
        <v/>
      </c>
      <c r="J11" s="76" t="str">
        <f>IF(A11="", "", $J$8)</f>
        <v/>
      </c>
      <c r="K11" s="31" t="str">
        <f>IF(I11="", "", IF(I11&gt;J11, J11,I11))</f>
        <v/>
      </c>
      <c r="L11" s="31"/>
    </row>
    <row r="12" spans="1:15" ht="18" customHeight="1" x14ac:dyDescent="0.15">
      <c r="A12" s="52"/>
      <c r="B12" s="53"/>
      <c r="C12" s="54"/>
      <c r="D12" s="32"/>
      <c r="E12" s="32"/>
      <c r="F12" s="32"/>
      <c r="G12" s="32"/>
      <c r="H12" s="79"/>
      <c r="I12" s="32"/>
      <c r="J12" s="77"/>
      <c r="K12" s="32"/>
      <c r="L12" s="32"/>
    </row>
    <row r="13" spans="1:15" ht="18" customHeight="1" thickBot="1" x14ac:dyDescent="0.2">
      <c r="A13" s="55"/>
      <c r="B13" s="56"/>
      <c r="C13" s="57"/>
      <c r="D13" s="33"/>
      <c r="E13" s="33"/>
      <c r="F13" s="33"/>
      <c r="G13" s="33"/>
      <c r="H13" s="80"/>
      <c r="I13" s="33"/>
      <c r="J13" s="78"/>
      <c r="K13" s="33"/>
      <c r="L13" s="33"/>
    </row>
    <row r="14" spans="1:15" ht="18" customHeight="1" x14ac:dyDescent="0.15">
      <c r="A14" s="49" t="str">
        <f>IF(ISBLANK(別紙１!A14), "", 別紙１!A14)</f>
        <v/>
      </c>
      <c r="B14" s="50"/>
      <c r="C14" s="51"/>
      <c r="D14" s="31" t="str">
        <f>IF(ISBLANK(別紙１!D14), "", 別紙１!D14)</f>
        <v/>
      </c>
      <c r="E14" s="31" t="str">
        <f>IF(ISBLANK(別紙１!E14), "", 別紙１!E14)</f>
        <v/>
      </c>
      <c r="F14" s="31" t="str">
        <f>IF(ISBLANK(別紙１!F14), "", 別紙１!F14)</f>
        <v/>
      </c>
      <c r="G14" s="31" t="str">
        <f>IF(E14="", "", E14-F14)</f>
        <v/>
      </c>
      <c r="H14" s="61" t="str">
        <f>別紙１!H14</f>
        <v/>
      </c>
      <c r="I14" s="31" t="str">
        <f t="shared" ref="I14" si="1">IF(G14="", "", ROUNDDOWN(G14*H14,-3))</f>
        <v/>
      </c>
      <c r="J14" s="76" t="str">
        <f>IF(A14="", "", $J$8)</f>
        <v/>
      </c>
      <c r="K14" s="31" t="str">
        <f t="shared" ref="K14" si="2">IF(I14="", "", IF(I14&gt;J14, J14,I14))</f>
        <v/>
      </c>
      <c r="L14" s="31"/>
    </row>
    <row r="15" spans="1:15" ht="18" customHeight="1" x14ac:dyDescent="0.15">
      <c r="A15" s="52"/>
      <c r="B15" s="53"/>
      <c r="C15" s="54"/>
      <c r="D15" s="32"/>
      <c r="E15" s="32"/>
      <c r="F15" s="32"/>
      <c r="G15" s="32"/>
      <c r="H15" s="79"/>
      <c r="I15" s="32"/>
      <c r="J15" s="77"/>
      <c r="K15" s="32"/>
      <c r="L15" s="32"/>
    </row>
    <row r="16" spans="1:15" ht="18" customHeight="1" thickBot="1" x14ac:dyDescent="0.2">
      <c r="A16" s="55"/>
      <c r="B16" s="56"/>
      <c r="C16" s="57"/>
      <c r="D16" s="33"/>
      <c r="E16" s="33"/>
      <c r="F16" s="33"/>
      <c r="G16" s="33"/>
      <c r="H16" s="80"/>
      <c r="I16" s="33"/>
      <c r="J16" s="78"/>
      <c r="K16" s="33"/>
      <c r="L16" s="33"/>
    </row>
    <row r="17" spans="1:12" ht="18" customHeight="1" x14ac:dyDescent="0.15">
      <c r="A17" s="64" t="s">
        <v>12</v>
      </c>
      <c r="B17" s="65"/>
      <c r="C17" s="66"/>
      <c r="D17" s="34" t="str">
        <f>IF(D8="", "", SUM(D8:D16))</f>
        <v/>
      </c>
      <c r="E17" s="31" t="str">
        <f>IF(E8="", "", SUM(E8:E16))</f>
        <v/>
      </c>
      <c r="F17" s="31" t="str">
        <f>IF(F8="", "", SUM(F8:F16))</f>
        <v/>
      </c>
      <c r="G17" s="31" t="str">
        <f>IF(G8="", "", SUM(G8:G16))</f>
        <v/>
      </c>
      <c r="H17" s="61">
        <f>別紙１!H17</f>
        <v>0.5</v>
      </c>
      <c r="I17" s="31" t="str">
        <f>IF(I8="", "", SUM(I8:I16))</f>
        <v/>
      </c>
      <c r="J17" s="76">
        <f>J8</f>
        <v>2000000</v>
      </c>
      <c r="K17" s="31" t="str">
        <f>IF(I17="", "", IF(I17&gt;J17, J17,I17))</f>
        <v/>
      </c>
      <c r="L17" s="31"/>
    </row>
    <row r="18" spans="1:12" ht="18" customHeight="1" x14ac:dyDescent="0.15">
      <c r="A18" s="67"/>
      <c r="B18" s="68"/>
      <c r="C18" s="69"/>
      <c r="D18" s="35"/>
      <c r="E18" s="32"/>
      <c r="F18" s="32"/>
      <c r="G18" s="32"/>
      <c r="H18" s="79"/>
      <c r="I18" s="32"/>
      <c r="J18" s="77"/>
      <c r="K18" s="32"/>
      <c r="L18" s="32"/>
    </row>
    <row r="19" spans="1:12" ht="18" customHeight="1" thickBot="1" x14ac:dyDescent="0.2">
      <c r="A19" s="70"/>
      <c r="B19" s="71"/>
      <c r="C19" s="72"/>
      <c r="D19" s="36"/>
      <c r="E19" s="33"/>
      <c r="F19" s="33"/>
      <c r="G19" s="33"/>
      <c r="H19" s="80"/>
      <c r="I19" s="33"/>
      <c r="J19" s="78"/>
      <c r="K19" s="33"/>
      <c r="L19" s="33"/>
    </row>
    <row r="20" spans="1:12" ht="27" customHeight="1" x14ac:dyDescent="0.15"/>
    <row r="21" spans="1:12" x14ac:dyDescent="0.15">
      <c r="A21" s="14" t="s">
        <v>14</v>
      </c>
      <c r="B21" s="1" t="s">
        <v>15</v>
      </c>
    </row>
    <row r="22" spans="1:12" x14ac:dyDescent="0.15">
      <c r="B22" s="1" t="s">
        <v>16</v>
      </c>
    </row>
    <row r="23" spans="1:12" x14ac:dyDescent="0.15">
      <c r="B23" s="1" t="s">
        <v>17</v>
      </c>
    </row>
    <row r="24" spans="1:12" x14ac:dyDescent="0.15">
      <c r="B24" s="1" t="s">
        <v>18</v>
      </c>
    </row>
    <row r="25" spans="1:12" x14ac:dyDescent="0.15">
      <c r="B25" s="1" t="s">
        <v>19</v>
      </c>
    </row>
  </sheetData>
  <mergeCells count="45">
    <mergeCell ref="D8:D10"/>
    <mergeCell ref="D11:D13"/>
    <mergeCell ref="D14:D16"/>
    <mergeCell ref="D17:D19"/>
    <mergeCell ref="A8:C10"/>
    <mergeCell ref="E11:E13"/>
    <mergeCell ref="E14:E16"/>
    <mergeCell ref="E17:E19"/>
    <mergeCell ref="F8:F10"/>
    <mergeCell ref="F11:F13"/>
    <mergeCell ref="F14:F16"/>
    <mergeCell ref="F17:F19"/>
    <mergeCell ref="E8:E10"/>
    <mergeCell ref="G11:G13"/>
    <mergeCell ref="G14:G16"/>
    <mergeCell ref="G17:G19"/>
    <mergeCell ref="H8:H10"/>
    <mergeCell ref="H11:H13"/>
    <mergeCell ref="H14:H16"/>
    <mergeCell ref="H17:H19"/>
    <mergeCell ref="G8:G10"/>
    <mergeCell ref="I11:I13"/>
    <mergeCell ref="I14:I16"/>
    <mergeCell ref="I17:I19"/>
    <mergeCell ref="J8:J10"/>
    <mergeCell ref="J11:J13"/>
    <mergeCell ref="J14:J16"/>
    <mergeCell ref="J17:J19"/>
    <mergeCell ref="I8:I10"/>
    <mergeCell ref="M1:O3"/>
    <mergeCell ref="K11:K13"/>
    <mergeCell ref="K14:K16"/>
    <mergeCell ref="K17:K19"/>
    <mergeCell ref="L8:L10"/>
    <mergeCell ref="L11:L13"/>
    <mergeCell ref="L14:L16"/>
    <mergeCell ref="L17:L19"/>
    <mergeCell ref="A3:L3"/>
    <mergeCell ref="B5:C5"/>
    <mergeCell ref="A7:B7"/>
    <mergeCell ref="E5:G5"/>
    <mergeCell ref="K8:K10"/>
    <mergeCell ref="A11:C13"/>
    <mergeCell ref="A14:C16"/>
    <mergeCell ref="A17:C19"/>
  </mergeCells>
  <phoneticPr fontId="2"/>
  <pageMargins left="0.78740157480314965" right="0.78740157480314965" top="1.1811023622047245" bottom="0.98425196850393704" header="0.51181102362204722" footer="0.51181102362204722"/>
  <pageSetup paperSize="9" scale="92" orientation="landscape" horizontalDpi="400" verticalDpi="400" r:id="rId1"/>
  <headerFooter alignWithMargins="0"/>
  <ignoredErrors>
    <ignoredError sqref="H17"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25"/>
  <sheetViews>
    <sheetView view="pageBreakPreview" zoomScale="85" zoomScaleNormal="80" zoomScaleSheetLayoutView="85" workbookViewId="0"/>
  </sheetViews>
  <sheetFormatPr defaultRowHeight="14.25" x14ac:dyDescent="0.15"/>
  <cols>
    <col min="1" max="1" width="9" style="1" customWidth="1"/>
    <col min="2" max="3" width="9" style="1"/>
    <col min="4" max="5" width="12.5" style="1" customWidth="1"/>
    <col min="6" max="6" width="13.625" style="1" bestFit="1" customWidth="1"/>
    <col min="7" max="7" width="12.5" style="1" customWidth="1"/>
    <col min="8" max="8" width="7.625" style="1" customWidth="1"/>
    <col min="9" max="9" width="13.75" style="1" customWidth="1"/>
    <col min="10" max="10" width="13.25" style="1" bestFit="1" customWidth="1"/>
    <col min="11" max="12" width="13.25" style="1" customWidth="1"/>
    <col min="13" max="13" width="9.375" style="1" bestFit="1" customWidth="1"/>
    <col min="14" max="14" width="12.5" style="1" customWidth="1"/>
    <col min="15" max="17" width="10.125" style="1" customWidth="1"/>
    <col min="18" max="16384" width="9" style="1"/>
  </cols>
  <sheetData>
    <row r="1" spans="1:17" x14ac:dyDescent="0.15">
      <c r="A1" s="1" t="s">
        <v>26</v>
      </c>
      <c r="L1" s="82"/>
      <c r="M1" s="82"/>
      <c r="N1" s="82"/>
      <c r="O1" s="75" t="s">
        <v>60</v>
      </c>
      <c r="P1" s="81"/>
      <c r="Q1" s="81"/>
    </row>
    <row r="2" spans="1:17" x14ac:dyDescent="0.15">
      <c r="L2" s="82"/>
      <c r="M2" s="82"/>
      <c r="N2" s="82"/>
      <c r="O2" s="81"/>
      <c r="P2" s="81"/>
      <c r="Q2" s="81"/>
    </row>
    <row r="3" spans="1:17" ht="17.25" x14ac:dyDescent="0.2">
      <c r="A3" s="25" t="s">
        <v>27</v>
      </c>
      <c r="B3" s="25"/>
      <c r="C3" s="25"/>
      <c r="D3" s="25"/>
      <c r="E3" s="25"/>
      <c r="F3" s="25"/>
      <c r="G3" s="25"/>
      <c r="H3" s="25"/>
      <c r="I3" s="25"/>
      <c r="J3" s="25"/>
      <c r="K3" s="25"/>
      <c r="L3" s="25"/>
      <c r="M3" s="25"/>
      <c r="N3" s="25"/>
      <c r="O3" s="81"/>
      <c r="P3" s="81"/>
      <c r="Q3" s="81"/>
    </row>
    <row r="4" spans="1:17" ht="15" thickBot="1" x14ac:dyDescent="0.2">
      <c r="N4" s="1" t="s">
        <v>20</v>
      </c>
    </row>
    <row r="5" spans="1:17" ht="18" customHeight="1" thickBot="1" x14ac:dyDescent="0.2">
      <c r="A5" s="2"/>
      <c r="B5" s="26" t="s">
        <v>13</v>
      </c>
      <c r="C5" s="27"/>
      <c r="D5" s="3"/>
      <c r="E5" s="85" t="s">
        <v>5</v>
      </c>
      <c r="F5" s="85"/>
      <c r="G5" s="85"/>
      <c r="H5" s="3"/>
      <c r="I5" s="4" t="s">
        <v>30</v>
      </c>
      <c r="J5" s="3"/>
      <c r="K5" s="4" t="s">
        <v>33</v>
      </c>
      <c r="L5" s="16" t="s">
        <v>9</v>
      </c>
      <c r="M5" s="4"/>
      <c r="N5" s="3"/>
    </row>
    <row r="6" spans="1:17" ht="18" customHeight="1" x14ac:dyDescent="0.15">
      <c r="A6" s="13" t="s">
        <v>1</v>
      </c>
      <c r="B6" s="15"/>
      <c r="C6" s="7"/>
      <c r="D6" s="8" t="s">
        <v>28</v>
      </c>
      <c r="E6" s="8" t="s">
        <v>29</v>
      </c>
      <c r="F6" s="8" t="s">
        <v>4</v>
      </c>
      <c r="G6" s="8" t="s">
        <v>24</v>
      </c>
      <c r="H6" s="8" t="s">
        <v>6</v>
      </c>
      <c r="I6" s="8" t="s">
        <v>31</v>
      </c>
      <c r="J6" s="8" t="s">
        <v>8</v>
      </c>
      <c r="K6" s="8" t="s">
        <v>34</v>
      </c>
      <c r="L6" s="8" t="s">
        <v>32</v>
      </c>
      <c r="M6" s="8" t="s">
        <v>35</v>
      </c>
      <c r="N6" s="8" t="s">
        <v>11</v>
      </c>
    </row>
    <row r="7" spans="1:17" ht="18" customHeight="1" thickBot="1" x14ac:dyDescent="0.2">
      <c r="A7" s="83" t="s">
        <v>2</v>
      </c>
      <c r="B7" s="84"/>
      <c r="C7" s="10"/>
      <c r="D7" s="11" t="s">
        <v>45</v>
      </c>
      <c r="E7" s="11" t="s">
        <v>46</v>
      </c>
      <c r="F7" s="11" t="s">
        <v>47</v>
      </c>
      <c r="G7" s="11" t="s">
        <v>48</v>
      </c>
      <c r="H7" s="11" t="s">
        <v>49</v>
      </c>
      <c r="I7" s="11" t="s">
        <v>50</v>
      </c>
      <c r="J7" s="11" t="s">
        <v>51</v>
      </c>
      <c r="K7" s="11" t="s">
        <v>52</v>
      </c>
      <c r="L7" s="11" t="s">
        <v>53</v>
      </c>
      <c r="M7" s="11" t="s">
        <v>54</v>
      </c>
      <c r="N7" s="12"/>
    </row>
    <row r="8" spans="1:17" ht="18" customHeight="1" x14ac:dyDescent="0.15">
      <c r="A8" s="49" t="str">
        <f>IF(ISBLANK(別紙１!A8), "", 別紙１!A8)</f>
        <v/>
      </c>
      <c r="B8" s="50"/>
      <c r="C8" s="51"/>
      <c r="D8" s="31" t="str">
        <f>IF(ISBLANK(別紙１!D8), "", 別紙１!D8)</f>
        <v/>
      </c>
      <c r="E8" s="31" t="str">
        <f>IF(ISBLANK(別紙１!E8), "", 別紙１!E8)</f>
        <v/>
      </c>
      <c r="F8" s="31" t="str">
        <f>IF(ISBLANK(別紙１!F8), "", 別紙１!F8)</f>
        <v/>
      </c>
      <c r="G8" s="31" t="str">
        <f>IF(E8="", "", E8-F8)</f>
        <v/>
      </c>
      <c r="H8" s="61">
        <f>別紙１!H8</f>
        <v>0.5</v>
      </c>
      <c r="I8" s="31" t="str">
        <f>IF(G8="", "", ROUNDDOWN(G8*H8,-3))</f>
        <v/>
      </c>
      <c r="J8" s="37">
        <f>別紙１!J8</f>
        <v>2000000</v>
      </c>
      <c r="K8" s="31" t="str">
        <f>IF(I8="", "", IF(I8&gt;J8, J8,I8))</f>
        <v/>
      </c>
      <c r="L8" s="31" t="str">
        <f>IF(K8&gt;別紙２!K8, 別紙２!K8,K8)</f>
        <v/>
      </c>
      <c r="M8" s="31"/>
      <c r="N8" s="31"/>
    </row>
    <row r="9" spans="1:17" ht="18" customHeight="1" x14ac:dyDescent="0.15">
      <c r="A9" s="52"/>
      <c r="B9" s="53"/>
      <c r="C9" s="54"/>
      <c r="D9" s="32"/>
      <c r="E9" s="32"/>
      <c r="F9" s="32"/>
      <c r="G9" s="32"/>
      <c r="H9" s="79"/>
      <c r="I9" s="32"/>
      <c r="J9" s="38"/>
      <c r="K9" s="32"/>
      <c r="L9" s="32"/>
      <c r="M9" s="32"/>
      <c r="N9" s="32"/>
    </row>
    <row r="10" spans="1:17" ht="18" customHeight="1" thickBot="1" x14ac:dyDescent="0.2">
      <c r="A10" s="55"/>
      <c r="B10" s="56"/>
      <c r="C10" s="57"/>
      <c r="D10" s="33"/>
      <c r="E10" s="33"/>
      <c r="F10" s="33"/>
      <c r="G10" s="33"/>
      <c r="H10" s="80"/>
      <c r="I10" s="33"/>
      <c r="J10" s="39"/>
      <c r="K10" s="33"/>
      <c r="L10" s="33"/>
      <c r="M10" s="33"/>
      <c r="N10" s="33"/>
    </row>
    <row r="11" spans="1:17" ht="18" customHeight="1" x14ac:dyDescent="0.15">
      <c r="A11" s="49" t="str">
        <f>IF(ISBLANK(別紙１!A11), "", 別紙１!A11)</f>
        <v/>
      </c>
      <c r="B11" s="50"/>
      <c r="C11" s="51"/>
      <c r="D11" s="31" t="str">
        <f>IF(ISBLANK(別紙１!D11), "", 別紙１!D11)</f>
        <v/>
      </c>
      <c r="E11" s="31" t="str">
        <f>IF(ISBLANK(別紙１!E11), "", 別紙１!E11)</f>
        <v/>
      </c>
      <c r="F11" s="31" t="str">
        <f>IF(ISBLANK(別紙１!F11), "", 別紙１!F11)</f>
        <v/>
      </c>
      <c r="G11" s="31" t="str">
        <f>IF(E11="", "", E11-F11)</f>
        <v/>
      </c>
      <c r="H11" s="61" t="str">
        <f>別紙１!H11</f>
        <v/>
      </c>
      <c r="I11" s="31" t="str">
        <f t="shared" ref="I11" si="0">IF(G11="", "", ROUNDDOWN(G11*H11,-3))</f>
        <v/>
      </c>
      <c r="J11" s="37" t="str">
        <f>IF(A11="", "", J8)</f>
        <v/>
      </c>
      <c r="K11" s="31" t="str">
        <f>IF(I11="", "", IF(I11&gt;J11, J11,I11))</f>
        <v/>
      </c>
      <c r="L11" s="31" t="str">
        <f>IF(K11&gt;別紙２!K11, 別紙２!K11,K11)</f>
        <v/>
      </c>
      <c r="M11" s="31"/>
      <c r="N11" s="31"/>
    </row>
    <row r="12" spans="1:17" ht="18" customHeight="1" x14ac:dyDescent="0.15">
      <c r="A12" s="52"/>
      <c r="B12" s="53"/>
      <c r="C12" s="54"/>
      <c r="D12" s="32"/>
      <c r="E12" s="32"/>
      <c r="F12" s="32"/>
      <c r="G12" s="32"/>
      <c r="H12" s="79"/>
      <c r="I12" s="32"/>
      <c r="J12" s="38"/>
      <c r="K12" s="32"/>
      <c r="L12" s="32"/>
      <c r="M12" s="32"/>
      <c r="N12" s="32"/>
    </row>
    <row r="13" spans="1:17" ht="18" customHeight="1" thickBot="1" x14ac:dyDescent="0.2">
      <c r="A13" s="55"/>
      <c r="B13" s="56"/>
      <c r="C13" s="57"/>
      <c r="D13" s="33"/>
      <c r="E13" s="33"/>
      <c r="F13" s="33"/>
      <c r="G13" s="33"/>
      <c r="H13" s="80"/>
      <c r="I13" s="33"/>
      <c r="J13" s="39"/>
      <c r="K13" s="33"/>
      <c r="L13" s="33"/>
      <c r="M13" s="33"/>
      <c r="N13" s="33"/>
    </row>
    <row r="14" spans="1:17" ht="18" customHeight="1" x14ac:dyDescent="0.15">
      <c r="A14" s="49" t="str">
        <f>IF(ISBLANK(別紙１!A14), "", 別紙１!A14)</f>
        <v/>
      </c>
      <c r="B14" s="50"/>
      <c r="C14" s="51"/>
      <c r="D14" s="31" t="str">
        <f>IF(ISBLANK(別紙１!D14), "", 別紙１!D14)</f>
        <v/>
      </c>
      <c r="E14" s="31" t="str">
        <f>IF(ISBLANK(別紙１!E14), "", 別紙１!E14)</f>
        <v/>
      </c>
      <c r="F14" s="31" t="str">
        <f>IF(ISBLANK(別紙１!F14), "", 別紙１!F14)</f>
        <v/>
      </c>
      <c r="G14" s="31" t="str">
        <f>IF(E14="", "", E14-F14)</f>
        <v/>
      </c>
      <c r="H14" s="61" t="str">
        <f>別紙１!H14</f>
        <v/>
      </c>
      <c r="I14" s="31" t="str">
        <f t="shared" ref="I14" si="1">IF(G14="", "", ROUNDDOWN(G14*H14,-3))</f>
        <v/>
      </c>
      <c r="J14" s="37" t="str">
        <f>IF(A14="", "", J8)</f>
        <v/>
      </c>
      <c r="K14" s="31" t="str">
        <f>IF(I14="", "", IF(I14&gt;J14, J14,I14))</f>
        <v/>
      </c>
      <c r="L14" s="31" t="str">
        <f>IF(K14&gt;別紙２!K14, 別紙２!K14,K14)</f>
        <v/>
      </c>
      <c r="M14" s="31"/>
      <c r="N14" s="31"/>
    </row>
    <row r="15" spans="1:17" ht="18" customHeight="1" x14ac:dyDescent="0.15">
      <c r="A15" s="52"/>
      <c r="B15" s="53"/>
      <c r="C15" s="54"/>
      <c r="D15" s="32"/>
      <c r="E15" s="32"/>
      <c r="F15" s="32"/>
      <c r="G15" s="32"/>
      <c r="H15" s="79"/>
      <c r="I15" s="32"/>
      <c r="J15" s="38"/>
      <c r="K15" s="32"/>
      <c r="L15" s="32"/>
      <c r="M15" s="32"/>
      <c r="N15" s="32"/>
    </row>
    <row r="16" spans="1:17" ht="18" customHeight="1" thickBot="1" x14ac:dyDescent="0.2">
      <c r="A16" s="55"/>
      <c r="B16" s="56"/>
      <c r="C16" s="57"/>
      <c r="D16" s="33"/>
      <c r="E16" s="33"/>
      <c r="F16" s="33"/>
      <c r="G16" s="33"/>
      <c r="H16" s="80"/>
      <c r="I16" s="33"/>
      <c r="J16" s="39"/>
      <c r="K16" s="33"/>
      <c r="L16" s="33"/>
      <c r="M16" s="33"/>
      <c r="N16" s="33"/>
    </row>
    <row r="17" spans="1:14" ht="18" customHeight="1" x14ac:dyDescent="0.15">
      <c r="A17" s="64" t="s">
        <v>12</v>
      </c>
      <c r="B17" s="65"/>
      <c r="C17" s="66"/>
      <c r="D17" s="34" t="str">
        <f>IF(D8="", "", SUM(D8:D16))</f>
        <v/>
      </c>
      <c r="E17" s="31" t="str">
        <f>IF(E8="", "", SUM(E8:E16))</f>
        <v/>
      </c>
      <c r="F17" s="31" t="str">
        <f>IF(F8="", "", SUM(F8:F16))</f>
        <v/>
      </c>
      <c r="G17" s="86" t="str">
        <f>IF(G8="", "", SUM(G8:G16))</f>
        <v/>
      </c>
      <c r="H17" s="61">
        <f>別紙１!H17</f>
        <v>0.5</v>
      </c>
      <c r="I17" s="86" t="str">
        <f>IF(I8="", "", SUM(I8:I16))</f>
        <v/>
      </c>
      <c r="J17" s="37">
        <f>J8</f>
        <v>2000000</v>
      </c>
      <c r="K17" s="31" t="str">
        <f>IF(I17="", "", IF(I17&gt;J17, J17,I17))</f>
        <v/>
      </c>
      <c r="L17" s="31" t="str">
        <f>IF(K17&gt;別紙２!K17, 別紙２!K17,K17)</f>
        <v/>
      </c>
      <c r="M17" s="31" t="str">
        <f>IF(M8="", "", SUM(M8:M16))</f>
        <v/>
      </c>
      <c r="N17" s="31"/>
    </row>
    <row r="18" spans="1:14" ht="18" customHeight="1" x14ac:dyDescent="0.15">
      <c r="A18" s="67"/>
      <c r="B18" s="68"/>
      <c r="C18" s="69"/>
      <c r="D18" s="35"/>
      <c r="E18" s="32"/>
      <c r="F18" s="32"/>
      <c r="G18" s="87"/>
      <c r="H18" s="79"/>
      <c r="I18" s="87"/>
      <c r="J18" s="38"/>
      <c r="K18" s="32"/>
      <c r="L18" s="32"/>
      <c r="M18" s="32"/>
      <c r="N18" s="32"/>
    </row>
    <row r="19" spans="1:14" ht="18" customHeight="1" thickBot="1" x14ac:dyDescent="0.2">
      <c r="A19" s="70"/>
      <c r="B19" s="71"/>
      <c r="C19" s="72"/>
      <c r="D19" s="36"/>
      <c r="E19" s="33"/>
      <c r="F19" s="33"/>
      <c r="G19" s="88"/>
      <c r="H19" s="80"/>
      <c r="I19" s="88"/>
      <c r="J19" s="39"/>
      <c r="K19" s="33"/>
      <c r="L19" s="33"/>
      <c r="M19" s="33"/>
      <c r="N19" s="33"/>
    </row>
    <row r="21" spans="1:14" x14ac:dyDescent="0.15">
      <c r="A21" s="14" t="s">
        <v>14</v>
      </c>
      <c r="B21" s="1" t="s">
        <v>15</v>
      </c>
    </row>
    <row r="22" spans="1:14" x14ac:dyDescent="0.15">
      <c r="B22" s="1" t="s">
        <v>16</v>
      </c>
    </row>
    <row r="23" spans="1:14" x14ac:dyDescent="0.15">
      <c r="B23" s="1" t="s">
        <v>17</v>
      </c>
    </row>
    <row r="24" spans="1:14" x14ac:dyDescent="0.15">
      <c r="B24" s="1" t="s">
        <v>18</v>
      </c>
    </row>
    <row r="25" spans="1:14" x14ac:dyDescent="0.15">
      <c r="B25" s="1" t="s">
        <v>19</v>
      </c>
    </row>
  </sheetData>
  <mergeCells count="54">
    <mergeCell ref="A11:C13"/>
    <mergeCell ref="A14:C16"/>
    <mergeCell ref="A17:C19"/>
    <mergeCell ref="D8:D10"/>
    <mergeCell ref="D11:D13"/>
    <mergeCell ref="D14:D16"/>
    <mergeCell ref="D17:D19"/>
    <mergeCell ref="A8:C10"/>
    <mergeCell ref="E11:E13"/>
    <mergeCell ref="E14:E16"/>
    <mergeCell ref="E17:E19"/>
    <mergeCell ref="F8:F10"/>
    <mergeCell ref="F11:F13"/>
    <mergeCell ref="F14:F16"/>
    <mergeCell ref="F17:F19"/>
    <mergeCell ref="E8:E10"/>
    <mergeCell ref="G11:G13"/>
    <mergeCell ref="G14:G16"/>
    <mergeCell ref="G17:G19"/>
    <mergeCell ref="H8:H10"/>
    <mergeCell ref="H11:H13"/>
    <mergeCell ref="H14:H16"/>
    <mergeCell ref="H17:H19"/>
    <mergeCell ref="G8:G10"/>
    <mergeCell ref="I11:I13"/>
    <mergeCell ref="I14:I16"/>
    <mergeCell ref="I17:I19"/>
    <mergeCell ref="J8:J10"/>
    <mergeCell ref="J11:J13"/>
    <mergeCell ref="J14:J16"/>
    <mergeCell ref="J17:J19"/>
    <mergeCell ref="I8:I10"/>
    <mergeCell ref="K17:K19"/>
    <mergeCell ref="L8:L10"/>
    <mergeCell ref="L11:L13"/>
    <mergeCell ref="L14:L16"/>
    <mergeCell ref="L17:L19"/>
    <mergeCell ref="K8:K10"/>
    <mergeCell ref="O1:Q3"/>
    <mergeCell ref="M11:M13"/>
    <mergeCell ref="M14:M16"/>
    <mergeCell ref="M17:M19"/>
    <mergeCell ref="N8:N10"/>
    <mergeCell ref="N11:N13"/>
    <mergeCell ref="N14:N16"/>
    <mergeCell ref="N17:N19"/>
    <mergeCell ref="L1:N2"/>
    <mergeCell ref="A3:N3"/>
    <mergeCell ref="B5:C5"/>
    <mergeCell ref="A7:B7"/>
    <mergeCell ref="E5:G5"/>
    <mergeCell ref="M8:M10"/>
    <mergeCell ref="K11:K13"/>
    <mergeCell ref="K14:K16"/>
  </mergeCells>
  <phoneticPr fontId="2"/>
  <pageMargins left="0.78740157480314965" right="0.78740157480314965" top="1.1811023622047245" bottom="0.98425196850393704" header="0.51181102362204722" footer="0.51181102362204722"/>
  <pageSetup paperSize="9" scale="81" orientation="landscape" verticalDpi="400" r:id="rId1"/>
  <headerFooter alignWithMargins="0"/>
  <colBreaks count="1" manualBreakCount="1">
    <brk id="14"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別紙１</vt:lpstr>
      <vt:lpstr>別紙２</vt:lpstr>
      <vt:lpstr>別紙３</vt:lpstr>
      <vt:lpstr>別紙１!Print_Area</vt:lpstr>
      <vt:lpstr>別紙２!Print_Area</vt:lpstr>
      <vt:lpstr>別紙３!Print_Area</vt:lpstr>
    </vt:vector>
  </TitlesOfParts>
  <Company>浅井カンパニー</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浅井 利育</dc:creator>
  <cp:lastModifiedBy>100535sakai</cp:lastModifiedBy>
  <cp:lastPrinted>2019-10-28T06:51:04Z</cp:lastPrinted>
  <dcterms:created xsi:type="dcterms:W3CDTF">2002-01-15T06:54:50Z</dcterms:created>
  <dcterms:modified xsi:type="dcterms:W3CDTF">2025-12-10T05:43:15Z</dcterms:modified>
</cp:coreProperties>
</file>